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24" windowWidth="15360" windowHeight="103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<sst xmlns="http://schemas.openxmlformats.org/spreadsheetml/2006/main" count="54" uniqueCount="45">
  <si>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CALIFORNIA ELECTRICAL ENERGY GENERATION, 1983 TO 2001</t>
  </si>
  <si>
    <t>TOTAL PRODUCTION, BY RESOURCE TYPE</t>
  </si>
  <si>
    <t>(Gigawatt Hours)</t>
  </si>
  <si>
    <t>Total Generation:</t>
  </si>
  <si>
    <t xml:space="preserve">  Hydroelectric</t>
  </si>
  <si>
    <t xml:space="preserve">  Nuclear</t>
  </si>
  <si>
    <t xml:space="preserve">  Coal</t>
  </si>
  <si>
    <t xml:space="preserve">  Oil</t>
  </si>
  <si>
    <t xml:space="preserve">  Gas</t>
  </si>
  <si>
    <t xml:space="preserve">  Geothermal</t>
  </si>
  <si>
    <t xml:space="preserve">  Organic Waste</t>
  </si>
  <si>
    <t xml:space="preserve">  Wind</t>
  </si>
  <si>
    <t xml:space="preserve">  Solar</t>
  </si>
  <si>
    <t xml:space="preserve">  Other</t>
  </si>
  <si>
    <t xml:space="preserve">  Energy Imports</t>
  </si>
  <si>
    <t xml:space="preserve">   Utility-owned: Total</t>
  </si>
  <si>
    <t xml:space="preserve">     Hydroelectric</t>
  </si>
  <si>
    <t xml:space="preserve">     Nuclear</t>
  </si>
  <si>
    <t xml:space="preserve">     Coal</t>
  </si>
  <si>
    <t xml:space="preserve">     Oil</t>
  </si>
  <si>
    <t xml:space="preserve">     Gas</t>
  </si>
  <si>
    <t xml:space="preserve">     Geothermal</t>
  </si>
  <si>
    <t xml:space="preserve">     Organic waste</t>
  </si>
  <si>
    <t xml:space="preserve">     Wind</t>
  </si>
  <si>
    <t xml:space="preserve">     Solar</t>
  </si>
  <si>
    <t xml:space="preserve">     Other</t>
  </si>
  <si>
    <t xml:space="preserve">   Nonutility:  Total</t>
  </si>
  <si>
    <t xml:space="preserve">   Energy imports:  Total</t>
  </si>
  <si>
    <t xml:space="preserve">     Pacific Northwest</t>
  </si>
  <si>
    <t xml:space="preserve">     Pacific Southwest</t>
  </si>
  <si>
    <t>Source:  California Energy Commission, Electricity Analysis Office dated May 17, 2002</t>
  </si>
  <si>
    <t>Notes:</t>
  </si>
  <si>
    <t>Year 2000 data has been revised.  Year 2001 data are considered preliminary.</t>
  </si>
  <si>
    <t>Prior to 2001, utility-owned shares of coal, nuclear plants outside of California, and some firm contracts were not included in</t>
  </si>
  <si>
    <t>the energy imports numbers; they were included as part of utility-owned generation categories.</t>
  </si>
  <si>
    <t>Starting 2001, energy imports include all electricity flowing into the three California control areas: CAISO, LADWP, and IID.</t>
  </si>
  <si>
    <t>Two coal-fired plants, Intermountain and Mohave, are located outside of California but inside LADWP and CAISO control areas,</t>
  </si>
  <si>
    <t>respectively.  Their output are still treated as utility-owned generation.</t>
  </si>
  <si>
    <t>If energy imports had been tallied the same way as the previous years, the utility-owned generation from hydro, coal and nuclear should</t>
  </si>
  <si>
    <t>increase by about 3,000 GWh, 13,000 GWh and 8,000 GWh respectively; while the energy imports from Southwest should decrease</t>
  </si>
  <si>
    <t>by about 24,000 GWh to about 10,000 GWh.</t>
  </si>
  <si>
    <t>2001 data for organic waste (biomass) and solar do not include the output of plants produced from use of supplemental fuel (mostly natural gas).</t>
  </si>
  <si>
    <t>Renewable plants can have up to 25% of supplemental fuel use.  Reported generation from supplemental fuel use were 225 GWh for biomass</t>
  </si>
  <si>
    <t>and 199 GWh for solar.</t>
  </si>
  <si>
    <t>Source: http://www.energy.ca.gov/electricity/index.html#demand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</si>
</sst>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_(* #,##0_);_(* \(#,##0\);_(* &quot;-&quot;??_);_(@_)"/>
  </numFmts>
  <fonts count="7">
    <font>
      <sz val="10"/>
      <name val="Arial"/>
      <family val="0"/>
    </font>
    <font>
      <sz val="12"/>
      <name val="Times New Roman"/>
      <family val="1"/>
    </font>
    <font>
      <sz val="12"/>
      <name val="Helv"/>
      <family val="0"/>
    </font>
    <font>
      <sz val="12"/>
      <color indexed="4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1" xfId="20" applyNumberFormat="1" applyFont="1" applyBorder="1" applyAlignment="1" applyProtection="1">
      <alignment horizontal="centerContinuous"/>
      <protection/>
    </xf>
    <xf numFmtId="164" fontId="1" fillId="0" borderId="0" xfId="20" applyNumberFormat="1" applyFont="1" applyBorder="1" applyAlignment="1" applyProtection="1">
      <alignment horizontal="centerContinuous"/>
      <protection/>
    </xf>
    <xf numFmtId="164" fontId="1" fillId="0" borderId="0" xfId="20" applyFont="1" applyBorder="1" applyAlignment="1">
      <alignment horizontal="centerContinuous"/>
      <protection/>
    </xf>
    <xf numFmtId="164" fontId="1" fillId="0" borderId="0" xfId="20" applyFont="1" applyBorder="1">
      <alignment/>
      <protection/>
    </xf>
    <xf numFmtId="37" fontId="1" fillId="0" borderId="0" xfId="20" applyNumberFormat="1" applyFont="1" applyBorder="1" applyAlignment="1" applyProtection="1">
      <alignment horizontal="centerContinuous"/>
      <protection/>
    </xf>
    <xf numFmtId="164" fontId="3" fillId="0" borderId="0" xfId="20" applyFont="1" applyBorder="1">
      <alignment/>
      <protection/>
    </xf>
    <xf numFmtId="164" fontId="1" fillId="0" borderId="1" xfId="20" applyNumberFormat="1" applyFont="1" applyFill="1" applyBorder="1" applyAlignment="1" applyProtection="1">
      <alignment horizontal="centerContinuous"/>
      <protection/>
    </xf>
    <xf numFmtId="164" fontId="1" fillId="0" borderId="0" xfId="20" applyFont="1" applyFill="1" applyBorder="1">
      <alignment/>
      <protection/>
    </xf>
    <xf numFmtId="164" fontId="1" fillId="0" borderId="0" xfId="20" applyFont="1" applyBorder="1" applyAlignment="1" quotePrefix="1">
      <alignment horizontal="center"/>
      <protection/>
    </xf>
    <xf numFmtId="164" fontId="1" fillId="0" borderId="0" xfId="20" applyFont="1" applyFill="1" applyBorder="1" applyAlignment="1">
      <alignment horizontal="centerContinuous"/>
      <protection/>
    </xf>
    <xf numFmtId="164" fontId="1" fillId="0" borderId="1" xfId="20" applyFont="1" applyBorder="1">
      <alignment/>
      <protection/>
    </xf>
    <xf numFmtId="164" fontId="1" fillId="0" borderId="2" xfId="20" applyFont="1" applyBorder="1">
      <alignment/>
      <protection/>
    </xf>
    <xf numFmtId="0" fontId="1" fillId="2" borderId="3" xfId="0" applyFont="1" applyFill="1" applyBorder="1" applyAlignment="1" applyProtection="1">
      <alignment/>
      <protection/>
    </xf>
    <xf numFmtId="164" fontId="1" fillId="2" borderId="3" xfId="20" applyNumberFormat="1" applyFont="1" applyFill="1" applyBorder="1" applyProtection="1">
      <alignment/>
      <protection/>
    </xf>
    <xf numFmtId="165" fontId="1" fillId="2" borderId="3" xfId="20" applyNumberFormat="1" applyFont="1" applyFill="1" applyBorder="1" applyProtection="1">
      <alignment/>
      <protection/>
    </xf>
    <xf numFmtId="164" fontId="1" fillId="2" borderId="3" xfId="20" applyFont="1" applyFill="1" applyBorder="1">
      <alignment/>
      <protection/>
    </xf>
    <xf numFmtId="0" fontId="4" fillId="0" borderId="0" xfId="0" applyFont="1" applyAlignment="1">
      <alignment/>
    </xf>
    <xf numFmtId="164" fontId="5" fillId="0" borderId="1" xfId="20" applyNumberFormat="1" applyFont="1" applyBorder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20" applyNumberFormat="1" applyFont="1" applyBorder="1" applyProtection="1">
      <alignment/>
      <protection/>
    </xf>
    <xf numFmtId="37" fontId="1" fillId="0" borderId="0" xfId="20" applyNumberFormat="1" applyFont="1" applyFill="1" applyBorder="1" applyProtection="1">
      <alignment/>
      <protection/>
    </xf>
    <xf numFmtId="3" fontId="1" fillId="0" borderId="0" xfId="20" applyNumberFormat="1" applyFont="1" applyFill="1" applyBorder="1">
      <alignment/>
      <protection/>
    </xf>
    <xf numFmtId="166" fontId="1" fillId="0" borderId="0" xfId="15" applyNumberFormat="1" applyFont="1" applyFill="1" applyBorder="1" applyAlignment="1">
      <alignment/>
    </xf>
    <xf numFmtId="164" fontId="1" fillId="0" borderId="1" xfId="20" applyNumberFormat="1" applyFont="1" applyBorder="1" applyAlignment="1" applyProtection="1">
      <alignment horizontal="left"/>
      <protection/>
    </xf>
    <xf numFmtId="3" fontId="1" fillId="0" borderId="0" xfId="20" applyNumberFormat="1" applyFont="1" applyBorder="1">
      <alignment/>
      <protection/>
    </xf>
    <xf numFmtId="166" fontId="1" fillId="0" borderId="0" xfId="15" applyNumberFormat="1" applyFont="1" applyBorder="1" applyAlignment="1">
      <alignment/>
    </xf>
    <xf numFmtId="3" fontId="1" fillId="0" borderId="0" xfId="20" applyNumberFormat="1" applyFont="1" applyBorder="1" applyProtection="1">
      <alignment/>
      <protection/>
    </xf>
    <xf numFmtId="164" fontId="1" fillId="0" borderId="0" xfId="20" applyNumberFormat="1" applyFont="1" applyBorder="1" applyProtection="1">
      <alignment/>
      <protection/>
    </xf>
    <xf numFmtId="164" fontId="5" fillId="0" borderId="1" xfId="20" applyFont="1" applyBorder="1">
      <alignment/>
      <protection/>
    </xf>
    <xf numFmtId="164" fontId="5" fillId="0" borderId="1" xfId="20" applyNumberFormat="1" applyFont="1" applyBorder="1" applyAlignment="1" applyProtection="1" quotePrefix="1">
      <alignment horizontal="left"/>
      <protection/>
    </xf>
    <xf numFmtId="164" fontId="5" fillId="0" borderId="4" xfId="20" applyFont="1" applyBorder="1">
      <alignment/>
      <protection/>
    </xf>
    <xf numFmtId="164" fontId="5" fillId="0" borderId="2" xfId="20" applyFont="1" applyBorder="1">
      <alignment/>
      <protection/>
    </xf>
    <xf numFmtId="37" fontId="1" fillId="0" borderId="2" xfId="20" applyNumberFormat="1" applyFont="1" applyBorder="1" applyProtection="1">
      <alignment/>
      <protection/>
    </xf>
    <xf numFmtId="164" fontId="1" fillId="0" borderId="0" xfId="20" applyNumberFormat="1" applyFont="1" applyBorder="1" applyAlignment="1" applyProtection="1">
      <alignment horizontal="left"/>
      <protection/>
    </xf>
    <xf numFmtId="3" fontId="1" fillId="0" borderId="0" xfId="19" applyNumberFormat="1" applyFont="1">
      <alignment/>
      <protection/>
    </xf>
    <xf numFmtId="166" fontId="1" fillId="0" borderId="0" xfId="15" applyNumberFormat="1" applyFont="1" applyAlignment="1">
      <alignment/>
    </xf>
    <xf numFmtId="0" fontId="1" fillId="0" borderId="0" xfId="19" applyFont="1">
      <alignment/>
      <protection/>
    </xf>
    <xf numFmtId="3" fontId="1" fillId="0" borderId="0" xfId="19" applyNumberFormat="1" applyFont="1" applyFill="1">
      <alignment/>
      <protection/>
    </xf>
    <xf numFmtId="0" fontId="5" fillId="0" borderId="0" xfId="19" applyFont="1">
      <alignment/>
      <protection/>
    </xf>
    <xf numFmtId="0" fontId="1" fillId="0" borderId="0" xfId="0" applyFont="1" applyAlignment="1">
      <alignment/>
    </xf>
    <xf numFmtId="164" fontId="5" fillId="0" borderId="0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J11_2001" xfId="19"/>
    <cellStyle name="Normal_J1196FI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0" width="9.7109375" style="0" customWidth="1"/>
    <col min="21" max="16384" width="8.7109375" style="0" customWidth="1"/>
  </cols>
  <sheetData>
    <row r="1" ht="15">
      <c r="A1" s="24" t="s">
        <v>44</v>
      </c>
    </row>
    <row r="2" spans="1:20" ht="15">
      <c r="A2" s="24"/>
      <c r="B2" s="2"/>
      <c r="C2" s="3"/>
      <c r="D2" s="3"/>
      <c r="E2" s="3"/>
      <c r="F2" s="3"/>
      <c r="G2" s="3"/>
      <c r="H2" s="3"/>
      <c r="I2" s="4"/>
      <c r="J2" s="5"/>
      <c r="K2" s="41" t="s">
        <v>0</v>
      </c>
      <c r="L2" s="3"/>
      <c r="M2" s="3"/>
      <c r="N2" s="3"/>
      <c r="O2" s="3"/>
      <c r="P2" s="4"/>
      <c r="Q2" s="6"/>
      <c r="R2" s="4"/>
      <c r="S2" s="4"/>
      <c r="T2" s="4"/>
    </row>
    <row r="3" spans="1:20" ht="15">
      <c r="A3" s="7"/>
      <c r="B3" s="2"/>
      <c r="C3" s="3"/>
      <c r="D3" s="3"/>
      <c r="E3" s="3"/>
      <c r="F3" s="3"/>
      <c r="G3" s="3"/>
      <c r="H3" s="3"/>
      <c r="I3" s="4"/>
      <c r="J3" s="5"/>
      <c r="K3" s="41" t="s">
        <v>1</v>
      </c>
      <c r="L3" s="3"/>
      <c r="M3" s="3"/>
      <c r="N3" s="3"/>
      <c r="O3" s="3"/>
      <c r="P3" s="4"/>
      <c r="Q3" s="8"/>
      <c r="R3" s="4"/>
      <c r="S3" s="4"/>
      <c r="T3" s="4"/>
    </row>
    <row r="4" spans="1:20" ht="15">
      <c r="A4" s="1"/>
      <c r="B4" s="2"/>
      <c r="C4" s="3"/>
      <c r="D4" s="3"/>
      <c r="E4" s="3"/>
      <c r="F4" s="3"/>
      <c r="G4" s="3"/>
      <c r="H4" s="3"/>
      <c r="I4" s="4"/>
      <c r="J4" s="3"/>
      <c r="K4" s="9" t="s">
        <v>2</v>
      </c>
      <c r="L4" s="10"/>
      <c r="M4" s="3"/>
      <c r="N4" s="3"/>
      <c r="O4" s="3"/>
      <c r="P4" s="4"/>
      <c r="Q4" s="4"/>
      <c r="R4" s="4"/>
      <c r="S4" s="4"/>
      <c r="T4" s="4"/>
    </row>
    <row r="5" spans="1:20" ht="15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"/>
      <c r="R5" s="4"/>
      <c r="S5" s="4"/>
      <c r="T5" s="12"/>
    </row>
    <row r="6" spans="1:20" ht="15">
      <c r="A6" s="11"/>
      <c r="B6" s="13">
        <v>1983</v>
      </c>
      <c r="C6" s="14">
        <v>1984</v>
      </c>
      <c r="D6" s="14">
        <v>1985</v>
      </c>
      <c r="E6" s="14">
        <v>1986</v>
      </c>
      <c r="F6" s="14">
        <v>1987</v>
      </c>
      <c r="G6" s="14">
        <v>1988</v>
      </c>
      <c r="H6" s="14">
        <v>1989</v>
      </c>
      <c r="I6" s="14">
        <v>1990</v>
      </c>
      <c r="J6" s="15">
        <v>1991</v>
      </c>
      <c r="K6" s="14">
        <v>1992</v>
      </c>
      <c r="L6" s="14">
        <v>1993</v>
      </c>
      <c r="M6" s="14">
        <v>1994</v>
      </c>
      <c r="N6" s="14">
        <v>1995</v>
      </c>
      <c r="O6" s="14">
        <v>1996</v>
      </c>
      <c r="P6" s="14">
        <v>1997</v>
      </c>
      <c r="Q6" s="16">
        <v>1998</v>
      </c>
      <c r="R6" s="16">
        <v>1999</v>
      </c>
      <c r="S6" s="16">
        <v>2000</v>
      </c>
      <c r="T6" s="16">
        <v>2001</v>
      </c>
    </row>
    <row r="7" spans="1:20" ht="15">
      <c r="A7" s="11"/>
      <c r="B7" s="1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18" t="s">
        <v>3</v>
      </c>
      <c r="B8" s="19">
        <f>SUM(B9:B19)</f>
        <v>199609</v>
      </c>
      <c r="C8" s="20">
        <v>211900</v>
      </c>
      <c r="D8" s="20">
        <v>210172</v>
      </c>
      <c r="E8" s="20">
        <v>211028</v>
      </c>
      <c r="F8" s="20">
        <v>220371</v>
      </c>
      <c r="G8" s="20">
        <v>232926</v>
      </c>
      <c r="H8" s="20">
        <v>238567</v>
      </c>
      <c r="I8" s="20">
        <v>252355</v>
      </c>
      <c r="J8" s="20">
        <v>242343</v>
      </c>
      <c r="K8" s="20">
        <v>245535</v>
      </c>
      <c r="L8" s="20">
        <v>242026.466385</v>
      </c>
      <c r="M8" s="21">
        <v>256719</v>
      </c>
      <c r="N8" s="20">
        <v>256366.71600000001</v>
      </c>
      <c r="O8" s="21">
        <f aca="true" t="shared" si="0" ref="O8:T8">SUM(O9:O19)</f>
        <v>253621.401437</v>
      </c>
      <c r="P8" s="21">
        <f t="shared" si="0"/>
        <v>255080.37199999997</v>
      </c>
      <c r="Q8" s="22">
        <f t="shared" si="0"/>
        <v>276411.938</v>
      </c>
      <c r="R8" s="23">
        <f t="shared" si="0"/>
        <v>275802.970099</v>
      </c>
      <c r="S8" s="23">
        <f t="shared" si="0"/>
        <v>280496.345041</v>
      </c>
      <c r="T8" s="23">
        <f t="shared" si="0"/>
        <v>265058.902766</v>
      </c>
    </row>
    <row r="9" spans="1:20" ht="15">
      <c r="A9" s="24" t="s">
        <v>4</v>
      </c>
      <c r="B9" s="19">
        <f>B22+B34</f>
        <v>59351</v>
      </c>
      <c r="C9" s="20">
        <v>46880</v>
      </c>
      <c r="D9" s="20">
        <v>33898</v>
      </c>
      <c r="E9" s="20">
        <v>44478</v>
      </c>
      <c r="F9" s="20">
        <v>27140</v>
      </c>
      <c r="G9" s="20">
        <v>26692</v>
      </c>
      <c r="H9" s="20">
        <v>32742</v>
      </c>
      <c r="I9" s="20">
        <v>26092</v>
      </c>
      <c r="J9" s="20">
        <v>23244</v>
      </c>
      <c r="K9" s="20">
        <f>(K22+K34)</f>
        <v>22373</v>
      </c>
      <c r="L9" s="20">
        <v>41594.963443</v>
      </c>
      <c r="M9" s="21">
        <v>25626</v>
      </c>
      <c r="N9" s="20">
        <v>51665.014</v>
      </c>
      <c r="O9" s="20">
        <f aca="true" t="shared" si="1" ref="O9:T9">(O34+O22)</f>
        <v>47883.47200000001</v>
      </c>
      <c r="P9" s="20">
        <f t="shared" si="1"/>
        <v>41399.524</v>
      </c>
      <c r="Q9" s="25">
        <f t="shared" si="1"/>
        <v>48756.691999999995</v>
      </c>
      <c r="R9" s="26">
        <f t="shared" si="1"/>
        <v>41627.22960900001</v>
      </c>
      <c r="S9" s="26">
        <f t="shared" si="1"/>
        <v>42052.513399999996</v>
      </c>
      <c r="T9" s="26">
        <f t="shared" si="1"/>
        <v>25005.22499999999</v>
      </c>
    </row>
    <row r="10" spans="1:20" ht="15">
      <c r="A10" s="24" t="s">
        <v>5</v>
      </c>
      <c r="B10" s="19">
        <f>B23</f>
        <v>6738</v>
      </c>
      <c r="C10" s="20">
        <v>13467</v>
      </c>
      <c r="D10" s="20">
        <v>18911</v>
      </c>
      <c r="E10" s="20">
        <v>28000</v>
      </c>
      <c r="F10" s="20">
        <v>32995</v>
      </c>
      <c r="G10" s="20">
        <v>35481</v>
      </c>
      <c r="H10" s="20">
        <v>33803</v>
      </c>
      <c r="I10" s="20">
        <v>36586</v>
      </c>
      <c r="J10" s="20">
        <v>37167</v>
      </c>
      <c r="K10" s="20">
        <f>(K23)</f>
        <v>38622</v>
      </c>
      <c r="L10" s="20">
        <v>36579.087999999996</v>
      </c>
      <c r="M10" s="20">
        <v>38828.236</v>
      </c>
      <c r="N10" s="20">
        <v>36185.917</v>
      </c>
      <c r="O10" s="20">
        <f>(O23)</f>
        <v>39752.939</v>
      </c>
      <c r="P10" s="20">
        <f>(P23)</f>
        <v>37266.727</v>
      </c>
      <c r="Q10" s="25">
        <f>Q23</f>
        <v>41715.083</v>
      </c>
      <c r="R10" s="26">
        <f>R23</f>
        <v>40419.25</v>
      </c>
      <c r="S10" s="26">
        <f>S23</f>
        <v>43533.04</v>
      </c>
      <c r="T10" s="26">
        <f>T23</f>
        <v>33293.818999999996</v>
      </c>
    </row>
    <row r="11" spans="1:20" ht="15">
      <c r="A11" s="24" t="s">
        <v>6</v>
      </c>
      <c r="B11" s="19">
        <f>B24+B35</f>
        <v>17564</v>
      </c>
      <c r="C11" s="20">
        <v>18811</v>
      </c>
      <c r="D11" s="20">
        <v>14977</v>
      </c>
      <c r="E11" s="20">
        <v>18621</v>
      </c>
      <c r="F11" s="20">
        <v>18707</v>
      </c>
      <c r="G11" s="20">
        <v>21034</v>
      </c>
      <c r="H11" s="20">
        <v>19702</v>
      </c>
      <c r="I11" s="20">
        <v>21402</v>
      </c>
      <c r="J11" s="20">
        <v>23442</v>
      </c>
      <c r="K11" s="20">
        <f>(K24+K35)</f>
        <v>32435</v>
      </c>
      <c r="L11" s="20">
        <v>22907.1748</v>
      </c>
      <c r="M11" s="20">
        <v>25094.699</v>
      </c>
      <c r="N11" s="20">
        <v>17924.722999999998</v>
      </c>
      <c r="O11" s="20">
        <f>O24+O35</f>
        <v>25459.798</v>
      </c>
      <c r="P11" s="20">
        <f>P24+P35</f>
        <v>27114.242</v>
      </c>
      <c r="Q11" s="25">
        <f>(Q24+Q35)</f>
        <v>34536.562</v>
      </c>
      <c r="R11" s="26">
        <f>(R24+R35)</f>
        <v>36327.47</v>
      </c>
      <c r="S11" s="26">
        <f>(S24+S35)</f>
        <v>36803.68056</v>
      </c>
      <c r="T11" s="26">
        <f>(T24+T35)</f>
        <v>27635.59474146887</v>
      </c>
    </row>
    <row r="12" spans="1:20" ht="15">
      <c r="A12" s="24" t="s">
        <v>7</v>
      </c>
      <c r="B12" s="19">
        <f>B25</f>
        <v>6535</v>
      </c>
      <c r="C12" s="20">
        <v>2632</v>
      </c>
      <c r="D12" s="20">
        <v>2790</v>
      </c>
      <c r="E12" s="20">
        <v>3126</v>
      </c>
      <c r="F12" s="20">
        <v>2143</v>
      </c>
      <c r="G12" s="20">
        <v>8158</v>
      </c>
      <c r="H12" s="20">
        <v>9275</v>
      </c>
      <c r="I12" s="20">
        <v>4449</v>
      </c>
      <c r="J12" s="20">
        <v>523</v>
      </c>
      <c r="K12" s="20">
        <v>107</v>
      </c>
      <c r="L12" s="20">
        <v>2084.718</v>
      </c>
      <c r="M12" s="20">
        <v>1954.415</v>
      </c>
      <c r="N12" s="20">
        <v>488.59</v>
      </c>
      <c r="O12" s="20">
        <f>(O25)</f>
        <v>692.938</v>
      </c>
      <c r="P12" s="20">
        <f>(P25)</f>
        <v>142.725</v>
      </c>
      <c r="Q12" s="25">
        <f>(Q25)</f>
        <v>122.525</v>
      </c>
      <c r="R12" s="26">
        <f>R25</f>
        <v>54.57649</v>
      </c>
      <c r="S12" s="23">
        <f>S25+S36</f>
        <v>449.36245099999996</v>
      </c>
      <c r="T12" s="23">
        <f>T25+T36</f>
        <v>1328.2273515854176</v>
      </c>
    </row>
    <row r="13" spans="1:20" ht="15">
      <c r="A13" s="24" t="s">
        <v>8</v>
      </c>
      <c r="B13" s="19">
        <f aca="true" t="shared" si="2" ref="B13:B18">B26+B37</f>
        <v>45486</v>
      </c>
      <c r="C13" s="20">
        <v>58248</v>
      </c>
      <c r="D13" s="20">
        <v>69771</v>
      </c>
      <c r="E13" s="20">
        <v>49260</v>
      </c>
      <c r="F13" s="20">
        <v>75437</v>
      </c>
      <c r="G13" s="20">
        <v>74221</v>
      </c>
      <c r="H13" s="20">
        <v>78916</v>
      </c>
      <c r="I13" s="20">
        <v>76082</v>
      </c>
      <c r="J13" s="20">
        <v>75828</v>
      </c>
      <c r="K13" s="20">
        <f>(K26+K37)</f>
        <v>87032</v>
      </c>
      <c r="L13" s="20">
        <v>70714.733435</v>
      </c>
      <c r="M13" s="20">
        <v>95024.511</v>
      </c>
      <c r="N13" s="20">
        <v>78378.329</v>
      </c>
      <c r="O13" s="20">
        <f aca="true" t="shared" si="3" ref="O13:T17">(O26+O37)</f>
        <v>66710.762437</v>
      </c>
      <c r="P13" s="20">
        <f t="shared" si="3"/>
        <v>74340.54800000001</v>
      </c>
      <c r="Q13" s="25">
        <f t="shared" si="3"/>
        <v>82052.36</v>
      </c>
      <c r="R13" s="23">
        <f t="shared" si="3"/>
        <v>84702.714</v>
      </c>
      <c r="S13" s="23">
        <f t="shared" si="3"/>
        <v>106877.67675700001</v>
      </c>
      <c r="T13" s="23">
        <f t="shared" si="3"/>
        <v>113569.18577990512</v>
      </c>
    </row>
    <row r="14" spans="1:20" ht="15">
      <c r="A14" s="24" t="s">
        <v>9</v>
      </c>
      <c r="B14" s="19">
        <f t="shared" si="2"/>
        <v>7020</v>
      </c>
      <c r="C14" s="20">
        <v>9272</v>
      </c>
      <c r="D14" s="20">
        <v>10957</v>
      </c>
      <c r="E14" s="20">
        <v>13094</v>
      </c>
      <c r="F14" s="20">
        <v>14083</v>
      </c>
      <c r="G14" s="20">
        <v>14194</v>
      </c>
      <c r="H14" s="20">
        <v>15247</v>
      </c>
      <c r="I14" s="20">
        <v>16038</v>
      </c>
      <c r="J14" s="20">
        <v>15566</v>
      </c>
      <c r="K14" s="20">
        <f>(K27+K38)</f>
        <v>16491</v>
      </c>
      <c r="L14" s="20">
        <v>15769.935150000001</v>
      </c>
      <c r="M14" s="20">
        <v>15572.761</v>
      </c>
      <c r="N14" s="20">
        <v>14266.754</v>
      </c>
      <c r="O14" s="20">
        <f t="shared" si="3"/>
        <v>13539.345000000001</v>
      </c>
      <c r="P14" s="20">
        <f t="shared" si="3"/>
        <v>11950.311</v>
      </c>
      <c r="Q14" s="25">
        <f t="shared" si="3"/>
        <v>12554.343</v>
      </c>
      <c r="R14" s="26">
        <f t="shared" si="3"/>
        <v>13251.127</v>
      </c>
      <c r="S14" s="26">
        <f t="shared" si="3"/>
        <v>13455.809873</v>
      </c>
      <c r="T14" s="26">
        <f t="shared" si="3"/>
        <v>13619.004000000003</v>
      </c>
    </row>
    <row r="15" spans="1:20" ht="15">
      <c r="A15" s="24" t="s">
        <v>10</v>
      </c>
      <c r="B15" s="19">
        <f t="shared" si="2"/>
        <v>731</v>
      </c>
      <c r="C15" s="20">
        <v>1099</v>
      </c>
      <c r="D15" s="20">
        <v>1171</v>
      </c>
      <c r="E15" s="20">
        <v>2063</v>
      </c>
      <c r="F15" s="20">
        <v>2461</v>
      </c>
      <c r="G15" s="20">
        <v>4092</v>
      </c>
      <c r="H15" s="20">
        <v>5204</v>
      </c>
      <c r="I15" s="20">
        <v>6644</v>
      </c>
      <c r="J15" s="20">
        <v>7312</v>
      </c>
      <c r="K15" s="20">
        <f>(K28+K39)</f>
        <v>7362</v>
      </c>
      <c r="L15" s="20">
        <v>5759.703794</v>
      </c>
      <c r="M15" s="20">
        <v>7173.491</v>
      </c>
      <c r="N15" s="20">
        <v>5969.035</v>
      </c>
      <c r="O15" s="20">
        <f t="shared" si="3"/>
        <v>5556.894</v>
      </c>
      <c r="P15" s="20">
        <f t="shared" si="3"/>
        <v>5700.998</v>
      </c>
      <c r="Q15" s="25">
        <f t="shared" si="3"/>
        <v>5265.84</v>
      </c>
      <c r="R15" s="26">
        <f t="shared" si="3"/>
        <v>5663.1140000000005</v>
      </c>
      <c r="S15" s="26">
        <f t="shared" si="3"/>
        <v>6086.033</v>
      </c>
      <c r="T15" s="26">
        <f t="shared" si="3"/>
        <v>5960.2041946013715</v>
      </c>
    </row>
    <row r="16" spans="1:20" ht="15">
      <c r="A16" s="24" t="s">
        <v>11</v>
      </c>
      <c r="B16" s="19">
        <f t="shared" si="2"/>
        <v>52</v>
      </c>
      <c r="C16" s="20">
        <v>192</v>
      </c>
      <c r="D16" s="20">
        <v>655</v>
      </c>
      <c r="E16" s="20">
        <v>1221</v>
      </c>
      <c r="F16" s="20">
        <v>1713</v>
      </c>
      <c r="G16" s="20">
        <v>1824</v>
      </c>
      <c r="H16" s="20">
        <v>2139</v>
      </c>
      <c r="I16" s="20">
        <v>2418</v>
      </c>
      <c r="J16" s="20">
        <v>2669</v>
      </c>
      <c r="K16" s="20">
        <f>(K29+K40)</f>
        <v>2707</v>
      </c>
      <c r="L16" s="20">
        <v>2867.446386</v>
      </c>
      <c r="M16" s="20">
        <v>3293.3830000000003</v>
      </c>
      <c r="N16" s="20">
        <v>3181.628</v>
      </c>
      <c r="O16" s="20">
        <f t="shared" si="3"/>
        <v>3154.077</v>
      </c>
      <c r="P16" s="20">
        <f t="shared" si="3"/>
        <v>2738.748</v>
      </c>
      <c r="Q16" s="25">
        <f t="shared" si="3"/>
        <v>2775.92</v>
      </c>
      <c r="R16" s="26">
        <f t="shared" si="3"/>
        <v>3432.91</v>
      </c>
      <c r="S16" s="26">
        <f t="shared" si="3"/>
        <v>3604.2209999999995</v>
      </c>
      <c r="T16" s="26">
        <f t="shared" si="3"/>
        <v>3242.301</v>
      </c>
    </row>
    <row r="17" spans="1:20" ht="15">
      <c r="A17" s="24" t="s">
        <v>12</v>
      </c>
      <c r="B17" s="19">
        <f t="shared" si="2"/>
        <v>2</v>
      </c>
      <c r="C17" s="20">
        <v>11</v>
      </c>
      <c r="D17" s="20">
        <v>33</v>
      </c>
      <c r="E17" s="20">
        <v>64</v>
      </c>
      <c r="F17" s="20">
        <v>188</v>
      </c>
      <c r="G17" s="20">
        <v>315</v>
      </c>
      <c r="H17" s="20">
        <v>471</v>
      </c>
      <c r="I17" s="20">
        <v>681</v>
      </c>
      <c r="J17" s="20">
        <v>719</v>
      </c>
      <c r="K17" s="20">
        <v>700</v>
      </c>
      <c r="L17" s="20">
        <v>856.703377</v>
      </c>
      <c r="M17" s="20">
        <v>798.026</v>
      </c>
      <c r="N17" s="20">
        <v>792.601</v>
      </c>
      <c r="O17" s="20">
        <f t="shared" si="3"/>
        <v>832.442</v>
      </c>
      <c r="P17" s="20">
        <f t="shared" si="3"/>
        <v>810.2159999999999</v>
      </c>
      <c r="Q17" s="25">
        <f t="shared" si="3"/>
        <v>839.0580000000001</v>
      </c>
      <c r="R17" s="26">
        <f t="shared" si="3"/>
        <v>837.579</v>
      </c>
      <c r="S17" s="26">
        <f t="shared" si="3"/>
        <v>860.0079999999999</v>
      </c>
      <c r="T17" s="26">
        <f t="shared" si="3"/>
        <v>637.7059324392152</v>
      </c>
    </row>
    <row r="18" spans="1:20" ht="15">
      <c r="A18" s="24" t="s">
        <v>13</v>
      </c>
      <c r="B18" s="19">
        <f t="shared" si="2"/>
        <v>0</v>
      </c>
      <c r="C18" s="20">
        <f aca="true" t="shared" si="4" ref="C18:P18">C31+C42</f>
        <v>0</v>
      </c>
      <c r="D18" s="20">
        <f t="shared" si="4"/>
        <v>0</v>
      </c>
      <c r="E18" s="20">
        <f t="shared" si="4"/>
        <v>6</v>
      </c>
      <c r="F18" s="20">
        <f t="shared" si="4"/>
        <v>5</v>
      </c>
      <c r="G18" s="20">
        <f t="shared" si="4"/>
        <v>4</v>
      </c>
      <c r="H18" s="20">
        <f t="shared" si="4"/>
        <v>4</v>
      </c>
      <c r="I18" s="20">
        <f t="shared" si="4"/>
        <v>4</v>
      </c>
      <c r="J18" s="20">
        <f t="shared" si="4"/>
        <v>0</v>
      </c>
      <c r="K18" s="20">
        <f t="shared" si="4"/>
        <v>2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342.96</v>
      </c>
      <c r="P18" s="20">
        <f t="shared" si="4"/>
        <v>895.8689999999999</v>
      </c>
      <c r="Q18" s="25">
        <f>(Q31+Q42)</f>
        <v>230.409</v>
      </c>
      <c r="R18" s="26"/>
      <c r="S18" s="4">
        <v>0</v>
      </c>
      <c r="T18" s="4">
        <v>0</v>
      </c>
    </row>
    <row r="19" spans="1:20" ht="15">
      <c r="A19" s="24" t="s">
        <v>14</v>
      </c>
      <c r="B19" s="19">
        <f>B44</f>
        <v>56130</v>
      </c>
      <c r="C19" s="20">
        <v>61288</v>
      </c>
      <c r="D19" s="20">
        <v>57009</v>
      </c>
      <c r="E19" s="20">
        <v>51095</v>
      </c>
      <c r="F19" s="20">
        <v>45499</v>
      </c>
      <c r="G19" s="20">
        <v>46911</v>
      </c>
      <c r="H19" s="20">
        <v>41064</v>
      </c>
      <c r="I19" s="20">
        <v>61959</v>
      </c>
      <c r="J19" s="20">
        <v>55873</v>
      </c>
      <c r="K19" s="20">
        <v>37704</v>
      </c>
      <c r="L19" s="20">
        <v>42892</v>
      </c>
      <c r="M19" s="20">
        <v>43354</v>
      </c>
      <c r="N19" s="20">
        <v>47514.12500000001</v>
      </c>
      <c r="O19" s="20">
        <f>(O44)</f>
        <v>49695.774000000005</v>
      </c>
      <c r="P19" s="20">
        <f>(P44)</f>
        <v>52720.46400000001</v>
      </c>
      <c r="Q19" s="25">
        <f>(Q44)</f>
        <v>47563.146</v>
      </c>
      <c r="R19" s="26">
        <f>R44</f>
        <v>49487</v>
      </c>
      <c r="S19" s="26">
        <f>S44</f>
        <v>26774</v>
      </c>
      <c r="T19" s="26">
        <f>T44</f>
        <v>40767.635766</v>
      </c>
    </row>
    <row r="20" spans="1:20" ht="15">
      <c r="A20" s="11"/>
      <c r="B20" s="1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0"/>
      <c r="P20" s="20"/>
      <c r="Q20" s="25"/>
      <c r="R20" s="4"/>
      <c r="S20" s="4"/>
      <c r="T20" s="4"/>
    </row>
    <row r="21" spans="1:20" ht="15">
      <c r="A21" s="18" t="s">
        <v>15</v>
      </c>
      <c r="B21" s="19">
        <f>SUM(B22:B31)</f>
        <v>138603</v>
      </c>
      <c r="C21" s="20">
        <v>143613</v>
      </c>
      <c r="D21" s="20">
        <v>143236</v>
      </c>
      <c r="E21" s="20">
        <v>145200</v>
      </c>
      <c r="F21" s="20">
        <v>154062</v>
      </c>
      <c r="G21" s="20">
        <v>154013</v>
      </c>
      <c r="H21" s="20">
        <v>155081</v>
      </c>
      <c r="I21" s="20">
        <v>139309</v>
      </c>
      <c r="J21" s="20">
        <v>131866</v>
      </c>
      <c r="K21" s="20">
        <v>153350</v>
      </c>
      <c r="L21" s="20">
        <v>154638.9</v>
      </c>
      <c r="M21" s="20">
        <v>157589.129</v>
      </c>
      <c r="N21" s="20">
        <v>148935.939</v>
      </c>
      <c r="O21" s="20">
        <f aca="true" t="shared" si="5" ref="O21:T21">SUM(O22:O31)</f>
        <v>147162.723</v>
      </c>
      <c r="P21" s="20">
        <f t="shared" si="5"/>
        <v>144798.53399999999</v>
      </c>
      <c r="Q21" s="27">
        <f t="shared" si="5"/>
        <v>153790.94199999995</v>
      </c>
      <c r="R21" s="26">
        <f t="shared" si="5"/>
        <v>130413.41909900002</v>
      </c>
      <c r="S21" s="26">
        <f t="shared" si="5"/>
        <v>133353.40000000002</v>
      </c>
      <c r="T21" s="26">
        <f t="shared" si="5"/>
        <v>94425.00399999999</v>
      </c>
    </row>
    <row r="22" spans="1:20" ht="15">
      <c r="A22" s="24" t="s">
        <v>16</v>
      </c>
      <c r="B22" s="19">
        <v>59244</v>
      </c>
      <c r="C22" s="20">
        <v>46687</v>
      </c>
      <c r="D22" s="20">
        <v>33639</v>
      </c>
      <c r="E22" s="20">
        <v>44117</v>
      </c>
      <c r="F22" s="20">
        <v>26727</v>
      </c>
      <c r="G22" s="20">
        <v>26259</v>
      </c>
      <c r="H22" s="20">
        <v>32096</v>
      </c>
      <c r="I22" s="20">
        <v>25612</v>
      </c>
      <c r="J22" s="20">
        <v>22728</v>
      </c>
      <c r="K22" s="20">
        <v>22033</v>
      </c>
      <c r="L22" s="20">
        <v>40440.109000000004</v>
      </c>
      <c r="M22" s="20">
        <v>25023.666</v>
      </c>
      <c r="N22" s="20">
        <v>50089.018000000004</v>
      </c>
      <c r="O22" s="20">
        <v>46660.278000000006</v>
      </c>
      <c r="P22" s="20">
        <v>40122.242</v>
      </c>
      <c r="Q22" s="27">
        <v>47326.452999999994</v>
      </c>
      <c r="R22" s="26">
        <v>40592.61560900001</v>
      </c>
      <c r="S22" s="26">
        <v>41000.725999999995</v>
      </c>
      <c r="T22" s="35">
        <v>24521.691999999992</v>
      </c>
    </row>
    <row r="23" spans="1:20" ht="15">
      <c r="A23" s="24" t="s">
        <v>17</v>
      </c>
      <c r="B23" s="19">
        <v>6738</v>
      </c>
      <c r="C23" s="20">
        <v>13467</v>
      </c>
      <c r="D23" s="20">
        <v>18911</v>
      </c>
      <c r="E23" s="20">
        <v>28000</v>
      </c>
      <c r="F23" s="20">
        <v>32995</v>
      </c>
      <c r="G23" s="20">
        <v>35481</v>
      </c>
      <c r="H23" s="20">
        <v>33803</v>
      </c>
      <c r="I23" s="20">
        <v>36586</v>
      </c>
      <c r="J23" s="20">
        <v>37167</v>
      </c>
      <c r="K23" s="20">
        <v>38622</v>
      </c>
      <c r="L23" s="20">
        <v>36579.087999999996</v>
      </c>
      <c r="M23" s="20">
        <v>38828.236</v>
      </c>
      <c r="N23" s="20">
        <v>36185.917</v>
      </c>
      <c r="O23" s="20">
        <v>39752.939</v>
      </c>
      <c r="P23" s="20">
        <v>37266.727</v>
      </c>
      <c r="Q23" s="25">
        <v>41715.083</v>
      </c>
      <c r="R23" s="26">
        <v>40419.25</v>
      </c>
      <c r="S23" s="26">
        <v>43533.04</v>
      </c>
      <c r="T23" s="35">
        <v>33293.818999999996</v>
      </c>
    </row>
    <row r="24" spans="1:20" ht="15">
      <c r="A24" s="24" t="s">
        <v>18</v>
      </c>
      <c r="B24" s="19">
        <v>17001</v>
      </c>
      <c r="C24" s="20">
        <v>18080</v>
      </c>
      <c r="D24" s="20">
        <v>14112</v>
      </c>
      <c r="E24" s="20">
        <v>17588</v>
      </c>
      <c r="F24" s="20">
        <v>17544</v>
      </c>
      <c r="G24" s="20">
        <v>19243</v>
      </c>
      <c r="H24" s="20">
        <v>17223</v>
      </c>
      <c r="I24" s="20">
        <v>17710</v>
      </c>
      <c r="J24" s="20">
        <v>20392</v>
      </c>
      <c r="K24" s="20">
        <v>28806</v>
      </c>
      <c r="L24" s="20">
        <v>20358.489</v>
      </c>
      <c r="M24" s="20">
        <v>22440.003</v>
      </c>
      <c r="N24" s="20">
        <v>16788.459</v>
      </c>
      <c r="O24" s="20">
        <v>22589.609</v>
      </c>
      <c r="P24" s="20">
        <v>24837.754999999997</v>
      </c>
      <c r="Q24" s="25">
        <v>31835.515</v>
      </c>
      <c r="R24" s="26">
        <v>32725.54</v>
      </c>
      <c r="S24" s="26">
        <v>33620.3</v>
      </c>
      <c r="T24" s="35">
        <v>23675.50654309862</v>
      </c>
    </row>
    <row r="25" spans="1:20" ht="15">
      <c r="A25" s="24" t="s">
        <v>19</v>
      </c>
      <c r="B25" s="19">
        <v>6535</v>
      </c>
      <c r="C25" s="20">
        <v>2632</v>
      </c>
      <c r="D25" s="20">
        <v>2790</v>
      </c>
      <c r="E25" s="20">
        <v>3126</v>
      </c>
      <c r="F25" s="20">
        <v>2143</v>
      </c>
      <c r="G25" s="20">
        <v>8158</v>
      </c>
      <c r="H25" s="20">
        <v>9275</v>
      </c>
      <c r="I25" s="20">
        <v>4449</v>
      </c>
      <c r="J25" s="20">
        <v>523</v>
      </c>
      <c r="K25" s="20">
        <v>107</v>
      </c>
      <c r="L25" s="20">
        <v>2084.718</v>
      </c>
      <c r="M25" s="20">
        <v>1954.415</v>
      </c>
      <c r="N25" s="20">
        <v>488.59</v>
      </c>
      <c r="O25" s="20">
        <v>692.938</v>
      </c>
      <c r="P25" s="20">
        <v>142.725</v>
      </c>
      <c r="Q25" s="25">
        <v>122.525</v>
      </c>
      <c r="R25" s="26">
        <v>54.57649</v>
      </c>
      <c r="S25" s="26">
        <v>156.683</v>
      </c>
      <c r="T25" s="35">
        <v>380.96931996362844</v>
      </c>
    </row>
    <row r="26" spans="1:20" ht="15">
      <c r="A26" s="24" t="s">
        <v>20</v>
      </c>
      <c r="B26" s="19">
        <v>42742</v>
      </c>
      <c r="C26" s="20">
        <v>54168</v>
      </c>
      <c r="D26" s="20">
        <v>63654</v>
      </c>
      <c r="E26" s="20">
        <v>40517</v>
      </c>
      <c r="F26" s="20">
        <v>62222</v>
      </c>
      <c r="G26" s="20">
        <v>53040</v>
      </c>
      <c r="H26" s="20">
        <v>52249</v>
      </c>
      <c r="I26" s="20">
        <v>45262</v>
      </c>
      <c r="J26" s="20">
        <v>42353</v>
      </c>
      <c r="K26" s="20">
        <v>54338</v>
      </c>
      <c r="L26" s="20">
        <v>46737.507000000005</v>
      </c>
      <c r="M26" s="20">
        <v>61474.462</v>
      </c>
      <c r="N26" s="20">
        <v>39448.229</v>
      </c>
      <c r="O26" s="20">
        <v>31856.317</v>
      </c>
      <c r="P26" s="20">
        <v>37048.191</v>
      </c>
      <c r="Q26" s="25">
        <v>27698.69</v>
      </c>
      <c r="R26" s="26">
        <v>14995.192000000003</v>
      </c>
      <c r="S26" s="26">
        <v>13747.293</v>
      </c>
      <c r="T26" s="35">
        <v>11546.650136937753</v>
      </c>
    </row>
    <row r="27" spans="1:20" ht="15">
      <c r="A27" s="24" t="s">
        <v>21</v>
      </c>
      <c r="B27" s="19">
        <v>6341</v>
      </c>
      <c r="C27" s="20">
        <v>8576</v>
      </c>
      <c r="D27" s="20">
        <v>10122</v>
      </c>
      <c r="E27" s="20">
        <v>11831</v>
      </c>
      <c r="F27" s="20">
        <v>12421</v>
      </c>
      <c r="G27" s="20">
        <v>11827</v>
      </c>
      <c r="H27" s="20">
        <v>10429</v>
      </c>
      <c r="I27" s="20">
        <v>9684</v>
      </c>
      <c r="J27" s="20">
        <v>8700</v>
      </c>
      <c r="K27" s="20">
        <v>9441</v>
      </c>
      <c r="L27" s="20">
        <v>8435.485</v>
      </c>
      <c r="M27" s="20">
        <v>7841.576</v>
      </c>
      <c r="N27" s="20">
        <v>5854.988</v>
      </c>
      <c r="O27" s="20">
        <v>5540</v>
      </c>
      <c r="P27" s="20">
        <v>5302.152</v>
      </c>
      <c r="Q27" s="25">
        <v>5008.656</v>
      </c>
      <c r="R27" s="26">
        <v>1543.245</v>
      </c>
      <c r="S27" s="26">
        <v>1252</v>
      </c>
      <c r="T27" s="36">
        <v>996.5160000000001</v>
      </c>
    </row>
    <row r="28" spans="1:20" ht="15">
      <c r="A28" s="24" t="s">
        <v>22</v>
      </c>
      <c r="B28" s="19">
        <v>0</v>
      </c>
      <c r="C28" s="20">
        <v>0</v>
      </c>
      <c r="D28" s="20">
        <v>6</v>
      </c>
      <c r="E28" s="20">
        <v>8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8">
        <v>0</v>
      </c>
      <c r="M28" s="28">
        <v>0</v>
      </c>
      <c r="N28" s="20">
        <v>64.804</v>
      </c>
      <c r="O28" s="20">
        <v>58.997</v>
      </c>
      <c r="P28" s="20">
        <v>70.581</v>
      </c>
      <c r="Q28" s="25">
        <v>79.846</v>
      </c>
      <c r="R28" s="8">
        <v>73</v>
      </c>
      <c r="S28" s="26">
        <v>34.008</v>
      </c>
      <c r="T28" s="35">
        <v>0.07</v>
      </c>
    </row>
    <row r="29" spans="1:20" ht="15">
      <c r="A29" s="24" t="s">
        <v>23</v>
      </c>
      <c r="B29" s="19">
        <v>2</v>
      </c>
      <c r="C29" s="20">
        <v>3</v>
      </c>
      <c r="D29" s="20">
        <v>0</v>
      </c>
      <c r="E29" s="20">
        <v>3</v>
      </c>
      <c r="F29" s="20">
        <v>3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0.8039999999999999</v>
      </c>
      <c r="M29" s="20">
        <v>25.771</v>
      </c>
      <c r="N29" s="20">
        <v>13.088</v>
      </c>
      <c r="O29" s="20">
        <v>10.023</v>
      </c>
      <c r="P29" s="20">
        <v>5.875</v>
      </c>
      <c r="Q29" s="25">
        <v>2.603</v>
      </c>
      <c r="R29" s="8">
        <v>7</v>
      </c>
      <c r="S29" s="26">
        <v>6.816</v>
      </c>
      <c r="T29" s="35">
        <v>7.205</v>
      </c>
    </row>
    <row r="30" spans="1:20" ht="15">
      <c r="A30" s="24" t="s">
        <v>24</v>
      </c>
      <c r="B30" s="19">
        <v>0</v>
      </c>
      <c r="C30" s="20">
        <v>0</v>
      </c>
      <c r="D30" s="20">
        <v>2</v>
      </c>
      <c r="E30" s="20">
        <v>4</v>
      </c>
      <c r="F30" s="20">
        <v>2</v>
      </c>
      <c r="G30" s="20">
        <v>1</v>
      </c>
      <c r="H30" s="20">
        <v>2</v>
      </c>
      <c r="I30" s="20">
        <v>2</v>
      </c>
      <c r="J30" s="20">
        <v>3</v>
      </c>
      <c r="K30" s="20">
        <v>1</v>
      </c>
      <c r="L30" s="20">
        <v>2.7</v>
      </c>
      <c r="M30" s="28">
        <v>1</v>
      </c>
      <c r="N30" s="20">
        <v>2.846</v>
      </c>
      <c r="O30" s="20">
        <v>1.622</v>
      </c>
      <c r="P30" s="20">
        <v>2.286</v>
      </c>
      <c r="Q30" s="25">
        <v>1.571</v>
      </c>
      <c r="R30" s="8">
        <v>3</v>
      </c>
      <c r="S30" s="26">
        <v>2.534</v>
      </c>
      <c r="T30" s="35">
        <v>2.576</v>
      </c>
    </row>
    <row r="31" spans="1:20" ht="15">
      <c r="A31" s="24" t="s">
        <v>25</v>
      </c>
      <c r="B31" s="19">
        <v>0</v>
      </c>
      <c r="C31" s="20">
        <v>0</v>
      </c>
      <c r="D31" s="20">
        <v>0</v>
      </c>
      <c r="E31" s="20">
        <v>6</v>
      </c>
      <c r="F31" s="20">
        <v>5</v>
      </c>
      <c r="G31" s="20">
        <v>4</v>
      </c>
      <c r="H31" s="20">
        <v>4</v>
      </c>
      <c r="I31" s="20">
        <v>4</v>
      </c>
      <c r="J31" s="20">
        <v>0</v>
      </c>
      <c r="K31" s="20">
        <v>2</v>
      </c>
      <c r="L31" s="28">
        <v>0</v>
      </c>
      <c r="M31" s="28">
        <v>0</v>
      </c>
      <c r="N31" s="20">
        <v>0</v>
      </c>
      <c r="O31" s="20">
        <v>0</v>
      </c>
      <c r="P31" s="20">
        <v>0</v>
      </c>
      <c r="Q31" s="25">
        <v>0</v>
      </c>
      <c r="R31" s="4">
        <v>0</v>
      </c>
      <c r="S31" s="4">
        <v>0</v>
      </c>
      <c r="T31" s="37">
        <v>0</v>
      </c>
    </row>
    <row r="32" spans="1:20" ht="15">
      <c r="A32" s="29"/>
      <c r="B32" s="1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0"/>
      <c r="P32" s="20"/>
      <c r="Q32" s="25"/>
      <c r="R32" s="4"/>
      <c r="S32" s="4"/>
      <c r="T32" s="4"/>
    </row>
    <row r="33" spans="1:20" ht="15">
      <c r="A33" s="30" t="s">
        <v>26</v>
      </c>
      <c r="B33" s="19">
        <f aca="true" t="shared" si="6" ref="B33:T33">SUM(B34:B42)</f>
        <v>4876</v>
      </c>
      <c r="C33" s="20">
        <f t="shared" si="6"/>
        <v>6999</v>
      </c>
      <c r="D33" s="20">
        <f t="shared" si="6"/>
        <v>9927</v>
      </c>
      <c r="E33" s="20">
        <f t="shared" si="6"/>
        <v>14733</v>
      </c>
      <c r="F33" s="20">
        <f t="shared" si="6"/>
        <v>20810</v>
      </c>
      <c r="G33" s="20">
        <f t="shared" si="6"/>
        <v>32002</v>
      </c>
      <c r="H33" s="20">
        <f t="shared" si="6"/>
        <v>42422</v>
      </c>
      <c r="I33" s="20">
        <f t="shared" si="6"/>
        <v>51087</v>
      </c>
      <c r="J33" s="20">
        <f t="shared" si="6"/>
        <v>54604</v>
      </c>
      <c r="K33" s="20">
        <f t="shared" si="6"/>
        <v>54481</v>
      </c>
      <c r="L33" s="20">
        <f t="shared" si="6"/>
        <v>44495.566385</v>
      </c>
      <c r="M33" s="21">
        <f t="shared" si="6"/>
        <v>55776.058999999994</v>
      </c>
      <c r="N33" s="20">
        <f t="shared" si="6"/>
        <v>59916.652</v>
      </c>
      <c r="O33" s="20">
        <f t="shared" si="6"/>
        <v>56762.904437000005</v>
      </c>
      <c r="P33" s="20">
        <f t="shared" si="6"/>
        <v>57561.374</v>
      </c>
      <c r="Q33" s="25">
        <f t="shared" si="6"/>
        <v>75057.84999999999</v>
      </c>
      <c r="R33" s="23">
        <f t="shared" si="6"/>
        <v>95902.55099999999</v>
      </c>
      <c r="S33" s="26">
        <f t="shared" si="6"/>
        <v>120368.945041</v>
      </c>
      <c r="T33" s="26">
        <f t="shared" si="6"/>
        <v>129866.263</v>
      </c>
    </row>
    <row r="34" spans="1:20" ht="15">
      <c r="A34" s="24" t="s">
        <v>16</v>
      </c>
      <c r="B34" s="19">
        <v>107</v>
      </c>
      <c r="C34" s="20">
        <v>193</v>
      </c>
      <c r="D34" s="20">
        <v>259</v>
      </c>
      <c r="E34" s="20">
        <v>361</v>
      </c>
      <c r="F34" s="20">
        <v>413</v>
      </c>
      <c r="G34" s="20">
        <v>433</v>
      </c>
      <c r="H34" s="20">
        <v>646</v>
      </c>
      <c r="I34" s="20">
        <v>480</v>
      </c>
      <c r="J34" s="20">
        <v>516</v>
      </c>
      <c r="K34" s="20">
        <v>340</v>
      </c>
      <c r="L34" s="20">
        <v>1154.854443</v>
      </c>
      <c r="M34" s="21">
        <v>602</v>
      </c>
      <c r="N34" s="20">
        <v>1575.9959999999999</v>
      </c>
      <c r="O34" s="20">
        <v>1223.194</v>
      </c>
      <c r="P34" s="20">
        <v>1277.2820000000002</v>
      </c>
      <c r="Q34" s="25">
        <v>1430.239</v>
      </c>
      <c r="R34" s="26">
        <v>1034.614</v>
      </c>
      <c r="S34" s="26">
        <v>1051.7874000000002</v>
      </c>
      <c r="T34" s="35">
        <v>483.53299999999996</v>
      </c>
    </row>
    <row r="35" spans="1:20" ht="15">
      <c r="A35" s="24" t="s">
        <v>18</v>
      </c>
      <c r="B35" s="19">
        <v>563</v>
      </c>
      <c r="C35" s="20">
        <v>731</v>
      </c>
      <c r="D35" s="20">
        <v>865</v>
      </c>
      <c r="E35" s="20">
        <v>1033</v>
      </c>
      <c r="F35" s="20">
        <v>1163</v>
      </c>
      <c r="G35" s="20">
        <v>1791</v>
      </c>
      <c r="H35" s="20">
        <v>2479</v>
      </c>
      <c r="I35" s="20">
        <v>3692</v>
      </c>
      <c r="J35" s="20">
        <v>3050</v>
      </c>
      <c r="K35" s="20">
        <v>3629</v>
      </c>
      <c r="L35" s="20">
        <v>2548.6858</v>
      </c>
      <c r="M35" s="20">
        <v>2654.696</v>
      </c>
      <c r="N35" s="20">
        <v>1136.264</v>
      </c>
      <c r="O35" s="20">
        <v>2870.189</v>
      </c>
      <c r="P35" s="20">
        <v>2276.487</v>
      </c>
      <c r="Q35" s="25">
        <v>2701.0469999999996</v>
      </c>
      <c r="R35" s="26">
        <v>3601.93</v>
      </c>
      <c r="S35" s="26">
        <v>3183.38056</v>
      </c>
      <c r="T35" s="35">
        <v>3960.088198370251</v>
      </c>
    </row>
    <row r="36" spans="1:20" ht="15">
      <c r="A36" s="24" t="s">
        <v>19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5"/>
      <c r="R36" s="26"/>
      <c r="S36" s="26">
        <v>292.679451</v>
      </c>
      <c r="T36" s="35">
        <v>947.2580316217892</v>
      </c>
    </row>
    <row r="37" spans="1:20" ht="15">
      <c r="A37" s="24" t="s">
        <v>20</v>
      </c>
      <c r="B37" s="19">
        <v>2744</v>
      </c>
      <c r="C37" s="20">
        <v>4080</v>
      </c>
      <c r="D37" s="20">
        <v>6117</v>
      </c>
      <c r="E37" s="20">
        <v>8743</v>
      </c>
      <c r="F37" s="20">
        <v>13215</v>
      </c>
      <c r="G37" s="20">
        <v>21181</v>
      </c>
      <c r="H37" s="20">
        <v>26667</v>
      </c>
      <c r="I37" s="20">
        <v>30820</v>
      </c>
      <c r="J37" s="20">
        <v>33475</v>
      </c>
      <c r="K37" s="20">
        <v>32694</v>
      </c>
      <c r="L37" s="20">
        <v>23977.226435</v>
      </c>
      <c r="M37" s="20">
        <v>33550.049</v>
      </c>
      <c r="N37" s="20">
        <v>38930.1</v>
      </c>
      <c r="O37" s="20">
        <v>34854.445437</v>
      </c>
      <c r="P37" s="20">
        <v>37292.357</v>
      </c>
      <c r="Q37" s="22">
        <v>54353.67</v>
      </c>
      <c r="R37" s="23">
        <v>69707.522</v>
      </c>
      <c r="S37" s="23">
        <v>93130.383757</v>
      </c>
      <c r="T37" s="38">
        <v>102022.53564296737</v>
      </c>
    </row>
    <row r="38" spans="1:20" ht="15">
      <c r="A38" s="24" t="s">
        <v>21</v>
      </c>
      <c r="B38" s="19">
        <v>679</v>
      </c>
      <c r="C38" s="20">
        <v>696</v>
      </c>
      <c r="D38" s="20">
        <v>835</v>
      </c>
      <c r="E38" s="20">
        <v>1263</v>
      </c>
      <c r="F38" s="20">
        <v>1662</v>
      </c>
      <c r="G38" s="20">
        <v>2367</v>
      </c>
      <c r="H38" s="20">
        <v>4818</v>
      </c>
      <c r="I38" s="20">
        <v>6354</v>
      </c>
      <c r="J38" s="20">
        <v>6866</v>
      </c>
      <c r="K38" s="20">
        <v>7050</v>
      </c>
      <c r="L38" s="20">
        <v>7334.45015</v>
      </c>
      <c r="M38" s="20">
        <v>7731.185</v>
      </c>
      <c r="N38" s="20">
        <v>8411.766</v>
      </c>
      <c r="O38" s="20">
        <v>7999.345</v>
      </c>
      <c r="P38" s="20">
        <v>6648.159</v>
      </c>
      <c r="Q38" s="25">
        <v>7545.687</v>
      </c>
      <c r="R38" s="26">
        <v>11707.882</v>
      </c>
      <c r="S38" s="23">
        <v>12203.809873</v>
      </c>
      <c r="T38" s="35">
        <v>12622.488000000003</v>
      </c>
    </row>
    <row r="39" spans="1:20" ht="15">
      <c r="A39" s="24" t="s">
        <v>22</v>
      </c>
      <c r="B39" s="19">
        <v>731</v>
      </c>
      <c r="C39" s="20">
        <v>1099</v>
      </c>
      <c r="D39" s="20">
        <v>1165</v>
      </c>
      <c r="E39" s="20">
        <v>2055</v>
      </c>
      <c r="F39" s="20">
        <v>2461</v>
      </c>
      <c r="G39" s="20">
        <v>4092</v>
      </c>
      <c r="H39" s="20">
        <v>5204</v>
      </c>
      <c r="I39" s="20">
        <v>6644</v>
      </c>
      <c r="J39" s="20">
        <v>7312</v>
      </c>
      <c r="K39" s="20">
        <v>7362</v>
      </c>
      <c r="L39" s="20">
        <v>5759.703794</v>
      </c>
      <c r="M39" s="20">
        <v>7173.491</v>
      </c>
      <c r="N39" s="20">
        <v>5904.231</v>
      </c>
      <c r="O39" s="20">
        <v>5497.897</v>
      </c>
      <c r="P39" s="20">
        <v>5630.4169999999995</v>
      </c>
      <c r="Q39" s="22">
        <v>5185.994</v>
      </c>
      <c r="R39" s="26">
        <v>5590.1140000000005</v>
      </c>
      <c r="S39" s="26">
        <v>6052.025000000001</v>
      </c>
      <c r="T39" s="35">
        <v>5960.134194601372</v>
      </c>
    </row>
    <row r="40" spans="1:20" ht="15">
      <c r="A40" s="24" t="s">
        <v>23</v>
      </c>
      <c r="B40" s="19">
        <v>50</v>
      </c>
      <c r="C40" s="20">
        <v>189</v>
      </c>
      <c r="D40" s="20">
        <v>655</v>
      </c>
      <c r="E40" s="20">
        <v>1218</v>
      </c>
      <c r="F40" s="20">
        <v>1710</v>
      </c>
      <c r="G40" s="20">
        <v>1824</v>
      </c>
      <c r="H40" s="20">
        <v>2139</v>
      </c>
      <c r="I40" s="20">
        <v>2418</v>
      </c>
      <c r="J40" s="20">
        <v>2669</v>
      </c>
      <c r="K40" s="20">
        <v>2707</v>
      </c>
      <c r="L40" s="20">
        <v>2866.642386</v>
      </c>
      <c r="M40" s="20">
        <v>3267.612</v>
      </c>
      <c r="N40" s="20">
        <v>3168.54</v>
      </c>
      <c r="O40" s="20">
        <v>3144.054</v>
      </c>
      <c r="P40" s="20">
        <v>2732.873</v>
      </c>
      <c r="Q40" s="25">
        <v>2773.317</v>
      </c>
      <c r="R40" s="26">
        <v>3425.91</v>
      </c>
      <c r="S40" s="26">
        <v>3597.4049999999997</v>
      </c>
      <c r="T40" s="35">
        <v>3235.096</v>
      </c>
    </row>
    <row r="41" spans="1:20" ht="15">
      <c r="A41" s="24" t="s">
        <v>24</v>
      </c>
      <c r="B41" s="19">
        <v>2</v>
      </c>
      <c r="C41" s="20">
        <v>11</v>
      </c>
      <c r="D41" s="20">
        <v>31</v>
      </c>
      <c r="E41" s="20">
        <v>60</v>
      </c>
      <c r="F41" s="20">
        <v>186</v>
      </c>
      <c r="G41" s="20">
        <v>314</v>
      </c>
      <c r="H41" s="20">
        <v>469</v>
      </c>
      <c r="I41" s="20">
        <v>679</v>
      </c>
      <c r="J41" s="20">
        <v>716</v>
      </c>
      <c r="K41" s="20">
        <v>699</v>
      </c>
      <c r="L41" s="20">
        <v>854.003377</v>
      </c>
      <c r="M41" s="20">
        <v>797.026</v>
      </c>
      <c r="N41" s="20">
        <v>789.755</v>
      </c>
      <c r="O41" s="20">
        <v>830.82</v>
      </c>
      <c r="P41" s="20">
        <v>807.93</v>
      </c>
      <c r="Q41" s="25">
        <v>837.4870000000001</v>
      </c>
      <c r="R41" s="26">
        <v>834.579</v>
      </c>
      <c r="S41" s="26">
        <v>857.4739999999999</v>
      </c>
      <c r="T41" s="35">
        <v>635.1299324392152</v>
      </c>
    </row>
    <row r="42" spans="1:20" ht="15">
      <c r="A42" s="24" t="s">
        <v>25</v>
      </c>
      <c r="B42" s="19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342.96</v>
      </c>
      <c r="P42" s="20">
        <v>895.8689999999999</v>
      </c>
      <c r="Q42" s="25">
        <v>230.409</v>
      </c>
      <c r="R42" s="4">
        <v>0</v>
      </c>
      <c r="S42" s="4">
        <v>0</v>
      </c>
      <c r="T42" s="37">
        <v>0</v>
      </c>
    </row>
    <row r="43" spans="1:20" ht="15">
      <c r="A43" s="11"/>
      <c r="B43" s="1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20"/>
      <c r="P43" s="20"/>
      <c r="Q43" s="25"/>
      <c r="R43" s="4"/>
      <c r="S43" s="4"/>
      <c r="T43" s="4"/>
    </row>
    <row r="44" spans="1:20" ht="15">
      <c r="A44" s="18" t="s">
        <v>27</v>
      </c>
      <c r="B44" s="19">
        <f>B45+B46</f>
        <v>56130</v>
      </c>
      <c r="C44" s="20">
        <v>61288</v>
      </c>
      <c r="D44" s="20">
        <v>57009</v>
      </c>
      <c r="E44" s="20">
        <v>51095</v>
      </c>
      <c r="F44" s="20">
        <v>45499</v>
      </c>
      <c r="G44" s="20">
        <v>46911</v>
      </c>
      <c r="H44" s="20">
        <v>41064</v>
      </c>
      <c r="I44" s="20">
        <v>61959</v>
      </c>
      <c r="J44" s="20">
        <v>55873</v>
      </c>
      <c r="K44" s="20">
        <v>37704</v>
      </c>
      <c r="L44" s="20">
        <v>42892</v>
      </c>
      <c r="M44" s="20">
        <v>43354.477</v>
      </c>
      <c r="N44" s="20">
        <v>47514.12500000001</v>
      </c>
      <c r="O44" s="20">
        <f>SUM(O45:O46)</f>
        <v>49695.774000000005</v>
      </c>
      <c r="P44" s="20">
        <f>SUM(P45:P46)</f>
        <v>52720.46400000001</v>
      </c>
      <c r="Q44" s="22">
        <f>SUM(Q45:Q46)</f>
        <v>47563.146</v>
      </c>
      <c r="R44" s="23">
        <f>SUM(R45:R46)+4123-4123</f>
        <v>49487</v>
      </c>
      <c r="S44" s="26">
        <f>SUM(S45:S46)</f>
        <v>26774</v>
      </c>
      <c r="T44" s="26">
        <f>SUM(T45:T46)</f>
        <v>40767.635766</v>
      </c>
    </row>
    <row r="45" spans="1:20" ht="15">
      <c r="A45" s="24" t="s">
        <v>28</v>
      </c>
      <c r="B45" s="19">
        <v>38375</v>
      </c>
      <c r="C45" s="20">
        <v>41027</v>
      </c>
      <c r="D45" s="20">
        <v>37146</v>
      </c>
      <c r="E45" s="20">
        <v>31632</v>
      </c>
      <c r="F45" s="20">
        <v>24977</v>
      </c>
      <c r="G45" s="20">
        <v>19893</v>
      </c>
      <c r="H45" s="20">
        <v>17739</v>
      </c>
      <c r="I45" s="20">
        <v>31665</v>
      </c>
      <c r="J45" s="20">
        <v>28819</v>
      </c>
      <c r="K45" s="20">
        <v>19600</v>
      </c>
      <c r="L45" s="20">
        <v>15466</v>
      </c>
      <c r="M45" s="20">
        <v>15314.877</v>
      </c>
      <c r="N45" s="20">
        <v>19890.204</v>
      </c>
      <c r="O45" s="20">
        <v>29528.837</v>
      </c>
      <c r="P45" s="20">
        <v>25203.859000000004</v>
      </c>
      <c r="Q45" s="22">
        <v>19427.877</v>
      </c>
      <c r="R45" s="23">
        <v>26051</v>
      </c>
      <c r="S45" s="26">
        <v>18777</v>
      </c>
      <c r="T45" s="35">
        <v>6826.2339999999995</v>
      </c>
    </row>
    <row r="46" spans="1:20" ht="15">
      <c r="A46" s="24" t="s">
        <v>29</v>
      </c>
      <c r="B46" s="19">
        <v>17755</v>
      </c>
      <c r="C46" s="20">
        <v>20261</v>
      </c>
      <c r="D46" s="20">
        <v>19863</v>
      </c>
      <c r="E46" s="20">
        <v>19463</v>
      </c>
      <c r="F46" s="20">
        <v>20522</v>
      </c>
      <c r="G46" s="20">
        <v>27018</v>
      </c>
      <c r="H46" s="20">
        <v>23325</v>
      </c>
      <c r="I46" s="20">
        <v>30294</v>
      </c>
      <c r="J46" s="20">
        <v>27054</v>
      </c>
      <c r="K46" s="20">
        <v>18104</v>
      </c>
      <c r="L46" s="20">
        <v>27426</v>
      </c>
      <c r="M46" s="20">
        <v>28039.6</v>
      </c>
      <c r="N46" s="20">
        <v>27623.921000000002</v>
      </c>
      <c r="O46" s="20">
        <v>20166.937</v>
      </c>
      <c r="P46" s="20">
        <v>27516.605000000003</v>
      </c>
      <c r="Q46" s="22">
        <v>28135.269</v>
      </c>
      <c r="R46" s="23">
        <v>23436</v>
      </c>
      <c r="S46" s="26">
        <v>7997</v>
      </c>
      <c r="T46" s="38">
        <v>33941.401766</v>
      </c>
    </row>
    <row r="47" spans="1:20" ht="15">
      <c r="A47" s="31"/>
      <c r="B47" s="3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33"/>
      <c r="P47" s="33"/>
      <c r="Q47" s="12"/>
      <c r="R47" s="12"/>
      <c r="S47" s="12"/>
      <c r="T47" s="12"/>
    </row>
    <row r="48" spans="1:20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0"/>
      <c r="P48" s="20"/>
      <c r="Q48" s="4"/>
      <c r="R48" s="4"/>
      <c r="S48" s="4"/>
      <c r="T48" s="4"/>
    </row>
    <row r="49" spans="1:20" ht="15">
      <c r="A49" s="34" t="s">
        <v>30</v>
      </c>
      <c r="B49" s="3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20"/>
      <c r="P49" s="20"/>
      <c r="Q49" s="4"/>
      <c r="R49" s="4"/>
      <c r="S49" s="4"/>
      <c r="T49" s="4"/>
    </row>
    <row r="51" ht="15">
      <c r="A51" s="39" t="s">
        <v>31</v>
      </c>
    </row>
    <row r="52" ht="15">
      <c r="A52" s="37" t="s">
        <v>32</v>
      </c>
    </row>
    <row r="53" ht="15">
      <c r="A53" s="39"/>
    </row>
    <row r="54" ht="15">
      <c r="A54" s="37" t="s">
        <v>33</v>
      </c>
    </row>
    <row r="55" ht="15">
      <c r="A55" s="37" t="s">
        <v>34</v>
      </c>
    </row>
    <row r="56" ht="15">
      <c r="A56" s="37" t="s">
        <v>35</v>
      </c>
    </row>
    <row r="57" ht="15">
      <c r="A57" s="37" t="s">
        <v>36</v>
      </c>
    </row>
    <row r="58" ht="15">
      <c r="A58" s="37" t="s">
        <v>37</v>
      </c>
    </row>
    <row r="59" ht="15">
      <c r="A59" s="37"/>
    </row>
    <row r="60" ht="15">
      <c r="A60" s="37" t="s">
        <v>38</v>
      </c>
    </row>
    <row r="61" ht="15">
      <c r="A61" s="37" t="s">
        <v>39</v>
      </c>
    </row>
    <row r="62" ht="15">
      <c r="A62" s="37" t="s">
        <v>40</v>
      </c>
    </row>
    <row r="63" ht="15">
      <c r="A63" s="37"/>
    </row>
    <row r="64" ht="15">
      <c r="A64" s="40" t="s">
        <v>41</v>
      </c>
    </row>
    <row r="65" ht="15">
      <c r="A65" s="40" t="s">
        <v>42</v>
      </c>
    </row>
    <row r="66" ht="15">
      <c r="A66" s="37" t="s">
        <v>43</v>
      </c>
    </row>
  </sheetData>
  <printOptions/>
  <pageMargins left="0.75" right="0.75" top="0.5" bottom="0.5" header="0.5" footer="0.5"/>
  <pageSetup fitToHeight="1" fitToWidth="1" orientation="landscape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</dc:creator>
  <cp:keywords/>
  <dc:description/>
  <cp:lastModifiedBy>bhaydama</cp:lastModifiedBy>
  <cp:lastPrinted>2002-05-31T18:21:43Z</cp:lastPrinted>
  <dcterms:created xsi:type="dcterms:W3CDTF">2002-05-31T18:15:05Z</dcterms:created>
  <dcterms:modified xsi:type="dcterms:W3CDTF">2002-10-08T17:13:34Z</dcterms:modified>
  <cp:category/>
  <cp:version/>
  <cp:contentType/>
  <cp:contentStatus/>
</cp:coreProperties>
</file>